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 defaultThemeVersion="166925"/>
  <xr:revisionPtr revIDLastSave="0" documentId="8_{0EE924B2-BBF0-4E4F-A558-7CC132E13ED6}" xr6:coauthVersionLast="47" xr6:coauthVersionMax="47" xr10:uidLastSave="{00000000-0000-0000-0000-000000000000}"/>
  <bookViews>
    <workbookView xWindow="-108" yWindow="-108" windowWidth="23256" windowHeight="12456" xr2:uid="{79244EAC-E1AF-4966-80C2-D460516F44A3}"/>
  </bookViews>
  <sheets>
    <sheet name="Calculator" sheetId="3" r:id="rId1"/>
    <sheet name="Variables" sheetId="7" state="very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7" l="1"/>
  <c r="G3" i="7"/>
  <c r="G2" i="7"/>
  <c r="C3" i="7"/>
  <c r="C4" i="7" s="1"/>
  <c r="D18" i="3" l="1"/>
</calcChain>
</file>

<file path=xl/sharedStrings.xml><?xml version="1.0" encoding="utf-8"?>
<sst xmlns="http://schemas.openxmlformats.org/spreadsheetml/2006/main" count="41" uniqueCount="41">
  <si>
    <t>Effective Shear Rate Calculator</t>
  </si>
  <si>
    <t>Fluid's Kinematic Viscosity</t>
  </si>
  <si>
    <t>Rheonics variables</t>
  </si>
  <si>
    <t>Fres=</t>
  </si>
  <si>
    <t>Hz</t>
  </si>
  <si>
    <t>Output</t>
  </si>
  <si>
    <t>w=</t>
  </si>
  <si>
    <t>V=</t>
  </si>
  <si>
    <t>rad/s</t>
  </si>
  <si>
    <t>m/s</t>
  </si>
  <si>
    <t>Shear rate at sensor surface</t>
  </si>
  <si>
    <t>Fluid's Dynamic Viscosity</t>
  </si>
  <si>
    <t>Fluid's Density</t>
  </si>
  <si>
    <t>DV units</t>
  </si>
  <si>
    <t>KV units</t>
  </si>
  <si>
    <t>D units</t>
  </si>
  <si>
    <t>Information and Instructions</t>
  </si>
  <si>
    <t xml:space="preserve">Knowing the shear rate at which readings are measured, allow for easier comparison with offline instruments </t>
  </si>
  <si>
    <t>This correlation is only valid for Newtonian fluids</t>
  </si>
  <si>
    <t>Parameter</t>
  </si>
  <si>
    <t>Value</t>
  </si>
  <si>
    <t>Units</t>
  </si>
  <si>
    <t>Read more:</t>
  </si>
  <si>
    <t xml:space="preserve">Input </t>
  </si>
  <si>
    <t>s-1</t>
  </si>
  <si>
    <t>Input the Kinematic Viscosity or the Dynamic Viscosity and Density.</t>
  </si>
  <si>
    <t>Estimating effective shear rate for type SR Sensors</t>
  </si>
  <si>
    <t>Density Coeff</t>
  </si>
  <si>
    <t>DV Coeff</t>
  </si>
  <si>
    <t>1: KV. 2: DV and D</t>
  </si>
  <si>
    <t>Variables Used</t>
  </si>
  <si>
    <t>KV Coeff</t>
  </si>
  <si>
    <t>1: m2/s. 2: St. 3:cSt.</t>
  </si>
  <si>
    <t>Coefficients from Units changes</t>
  </si>
  <si>
    <t>Custom selections - Units</t>
  </si>
  <si>
    <t>1: kg/m3. 2: g/cc. 3: g/L</t>
  </si>
  <si>
    <t>1: Pa.s. 2: mPa.s.</t>
  </si>
  <si>
    <t>Version: V1.0</t>
  </si>
  <si>
    <t>Tool ID: RCT-ESR-XLS-2403</t>
  </si>
  <si>
    <t>This calculator is used to estimate the shear rate at which Rheonics Type-SR Sensors measure viscosity.</t>
  </si>
  <si>
    <t xml:space="preserve">This is only a qualitative estimate and should not be taken as a quantitative value for comparison to rheometers as this simplified model does not take into account other fluid considerations like viscoelasticity.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</si>
</sst>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_ ;[Red]\-0.00\ "/>
    <numFmt numFmtId="166" formatCode="0.000_ ;[Red]\-0.0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DaxlinePro-Light"/>
      <family val="3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Protection="1">
      <protection locked="0"/>
    </xf>
    <xf numFmtId="0" fontId="4" fillId="0" borderId="0" xfId="0" applyFont="1"/>
    <xf numFmtId="0" fontId="3" fillId="2" borderId="3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7" xfId="0" applyBorder="1"/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165" fontId="0" fillId="4" borderId="1" xfId="0" applyNumberFormat="1" applyFill="1" applyBorder="1" applyAlignment="1" applyProtection="1">
      <alignment horizontal="center" vertical="center"/>
      <protection locked="0"/>
    </xf>
    <xf numFmtId="165" fontId="0" fillId="6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7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166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" xfId="0" applyBorder="1" applyProtection="1">
      <protection hidden="1"/>
    </xf>
    <xf numFmtId="0" fontId="0" fillId="0" borderId="1" xfId="0" applyBorder="1" applyProtection="1">
      <protection locked="0" hidden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0" fillId="0" borderId="9" xfId="0" applyBorder="1"/>
    <xf numFmtId="0" fontId="0" fillId="0" borderId="0" xfId="0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0" borderId="10" xfId="0" applyBorder="1"/>
    <xf numFmtId="0" fontId="0" fillId="0" borderId="0" xfId="0" applyBorder="1"/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2" xfId="1" applyBorder="1" applyAlignment="1">
      <alignment horizontal="center" vertical="center" wrapText="1"/>
    </xf>
    <xf numFmtId="0" fontId="6" fillId="0" borderId="6" xfId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64" fontId="0" fillId="5" borderId="6" xfId="0" applyNumberForma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checked="Checked" firstButton="1" fmlaLink="Variables!$C$7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firstButton="1" fmlaLink="Variables!$C$9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checked="Checked" firstButton="1" fmlaLink="Variables!$C$10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fmlaLink="Variables!$C$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41031</xdr:colOff>
      <xdr:row>0</xdr:row>
      <xdr:rowOff>0</xdr:rowOff>
    </xdr:from>
    <xdr:ext cx="1570504" cy="52681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631" y="0"/>
          <a:ext cx="1570504" cy="526811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13</xdr:row>
          <xdr:rowOff>0</xdr:rowOff>
        </xdr:from>
        <xdr:to>
          <xdr:col>6</xdr:col>
          <xdr:colOff>678180</xdr:colOff>
          <xdr:row>13</xdr:row>
          <xdr:rowOff>259080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312420</xdr:colOff>
          <xdr:row>13</xdr:row>
          <xdr:rowOff>60960</xdr:rowOff>
        </xdr:from>
        <xdr:to>
          <xdr:col>4</xdr:col>
          <xdr:colOff>906780</xdr:colOff>
          <xdr:row>13</xdr:row>
          <xdr:rowOff>198120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Pa.s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13</xdr:row>
          <xdr:rowOff>45720</xdr:rowOff>
        </xdr:from>
        <xdr:to>
          <xdr:col>5</xdr:col>
          <xdr:colOff>1059180</xdr:colOff>
          <xdr:row>13</xdr:row>
          <xdr:rowOff>213360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mPa.s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14</xdr:row>
          <xdr:rowOff>7620</xdr:rowOff>
        </xdr:from>
        <xdr:to>
          <xdr:col>6</xdr:col>
          <xdr:colOff>1104900</xdr:colOff>
          <xdr:row>14</xdr:row>
          <xdr:rowOff>266700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312420</xdr:colOff>
          <xdr:row>14</xdr:row>
          <xdr:rowOff>60960</xdr:rowOff>
        </xdr:from>
        <xdr:to>
          <xdr:col>4</xdr:col>
          <xdr:colOff>944880</xdr:colOff>
          <xdr:row>14</xdr:row>
          <xdr:rowOff>236220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kg/m3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396240</xdr:colOff>
          <xdr:row>14</xdr:row>
          <xdr:rowOff>53340</xdr:rowOff>
        </xdr:from>
        <xdr:to>
          <xdr:col>5</xdr:col>
          <xdr:colOff>929640</xdr:colOff>
          <xdr:row>14</xdr:row>
          <xdr:rowOff>228600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g/cc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14</xdr:row>
          <xdr:rowOff>53340</xdr:rowOff>
        </xdr:from>
        <xdr:to>
          <xdr:col>6</xdr:col>
          <xdr:colOff>838200</xdr:colOff>
          <xdr:row>14</xdr:row>
          <xdr:rowOff>228600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g/L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12</xdr:row>
          <xdr:rowOff>0</xdr:rowOff>
        </xdr:from>
        <xdr:to>
          <xdr:col>6</xdr:col>
          <xdr:colOff>1082040</xdr:colOff>
          <xdr:row>12</xdr:row>
          <xdr:rowOff>259080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12</xdr:row>
          <xdr:rowOff>60960</xdr:rowOff>
        </xdr:from>
        <xdr:to>
          <xdr:col>5</xdr:col>
          <xdr:colOff>251460</xdr:colOff>
          <xdr:row>12</xdr:row>
          <xdr:rowOff>213360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m2/s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12</xdr:row>
          <xdr:rowOff>60960</xdr:rowOff>
        </xdr:from>
        <xdr:to>
          <xdr:col>6</xdr:col>
          <xdr:colOff>7620</xdr:colOff>
          <xdr:row>12</xdr:row>
          <xdr:rowOff>220980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12</xdr:row>
          <xdr:rowOff>60960</xdr:rowOff>
        </xdr:from>
        <xdr:to>
          <xdr:col>6</xdr:col>
          <xdr:colOff>1043940</xdr:colOff>
          <xdr:row>12</xdr:row>
          <xdr:rowOff>213360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1264920</xdr:colOff>
          <xdr:row>10</xdr:row>
          <xdr:rowOff>0</xdr:rowOff>
        </xdr:from>
        <xdr:to>
          <xdr:col>4</xdr:col>
          <xdr:colOff>1005840</xdr:colOff>
          <xdr:row>10</xdr:row>
          <xdr:rowOff>266700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1447800</xdr:colOff>
          <xdr:row>10</xdr:row>
          <xdr:rowOff>22860</xdr:rowOff>
        </xdr:from>
        <xdr:to>
          <xdr:col>3</xdr:col>
          <xdr:colOff>1485900</xdr:colOff>
          <xdr:row>10</xdr:row>
          <xdr:rowOff>243840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Use Kinematic Viscosity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1455420</xdr:colOff>
          <xdr:row>10</xdr:row>
          <xdr:rowOff>30480</xdr:rowOff>
        </xdr:from>
        <xdr:to>
          <xdr:col>4</xdr:col>
          <xdr:colOff>723900</xdr:colOff>
          <xdr:row>10</xdr:row>
          <xdr:rowOff>243840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Use Dynamic Viscosity and Density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rheonics.com/estimating-effective-shear-rate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90D5-FF4E-41C5-AF17-F222752782CE}">
  <sheetPr codeName="Sheet2"/>
  <dimension ref="B1:G19"/>
  <sheetViews>
    <sheetView showGridLines="0" tabSelected="1" zoomScale="118" zoomScaleNormal="118" workbookViewId="0">
      <selection activeCell="C6" sqref="C6"/>
    </sheetView>
  </sheetViews>
  <sheetFormatPr defaultColWidth="0" defaultRowHeight="14.4" zeroHeight="1" x14ac:dyDescent="0.3"/>
  <cols>
    <col min="1" max="1" width="8.88671875" customWidth="1"/>
    <col min="2" max="2" width="4.6640625" customWidth="1"/>
    <col min="3" max="3" width="21.5546875" customWidth="1"/>
    <col min="4" max="4" width="35.109375" customWidth="1"/>
    <col min="5" max="5" width="15.33203125" customWidth="1"/>
    <col min="6" max="6" width="18.88671875" customWidth="1"/>
    <col min="7" max="7" width="17.88671875" customWidth="1"/>
    <col min="8" max="8" width="8.88671875" customWidth="1"/>
    <col min="9" max="16384" width="8.88671875" hidden="1"/>
  </cols>
  <sheetData>
    <row r="1" spans="2:7" ht="43.2" customHeight="1" x14ac:dyDescent="0.3">
      <c r="B1" s="35"/>
      <c r="C1" s="36"/>
      <c r="D1" s="22" t="s">
        <v>0</v>
      </c>
      <c r="E1" s="23"/>
      <c r="F1" s="23"/>
      <c r="G1" s="23"/>
    </row>
    <row r="2" spans="2:7" x14ac:dyDescent="0.3">
      <c r="B2" s="59" t="s">
        <v>38</v>
      </c>
      <c r="C2" s="60"/>
      <c r="D2" s="61"/>
      <c r="E2" s="56" t="s">
        <v>37</v>
      </c>
      <c r="F2" s="57"/>
      <c r="G2" s="58"/>
    </row>
    <row r="3" spans="2:7" x14ac:dyDescent="0.3">
      <c r="B3" s="6"/>
      <c r="C3" s="6"/>
      <c r="D3" s="6"/>
      <c r="E3" s="6"/>
      <c r="F3" s="10"/>
      <c r="G3" s="7"/>
    </row>
    <row r="4" spans="2:7" ht="21" x14ac:dyDescent="0.3">
      <c r="B4" s="27" t="s">
        <v>16</v>
      </c>
      <c r="C4" s="28"/>
      <c r="D4" s="28"/>
      <c r="E4" s="28"/>
      <c r="F4" s="28"/>
      <c r="G4" s="42"/>
    </row>
    <row r="5" spans="2:7" x14ac:dyDescent="0.3">
      <c r="B5" s="43" t="s">
        <v>39</v>
      </c>
      <c r="C5" s="8"/>
      <c r="D5" s="8"/>
      <c r="E5" s="44"/>
      <c r="F5" s="45"/>
      <c r="G5" s="53" t="s">
        <v>22</v>
      </c>
    </row>
    <row r="6" spans="2:7" ht="14.4" customHeight="1" x14ac:dyDescent="0.3">
      <c r="B6" s="46" t="s">
        <v>17</v>
      </c>
      <c r="C6" s="47"/>
      <c r="D6" s="47"/>
      <c r="E6" s="47"/>
      <c r="F6" s="45"/>
      <c r="G6" s="54" t="s">
        <v>26</v>
      </c>
    </row>
    <row r="7" spans="2:7" x14ac:dyDescent="0.3">
      <c r="B7" s="48" t="s">
        <v>18</v>
      </c>
      <c r="C7" s="49"/>
      <c r="D7" s="49"/>
      <c r="E7" s="49"/>
      <c r="F7" s="49"/>
      <c r="G7" s="54"/>
    </row>
    <row r="8" spans="2:7" ht="14.4" customHeight="1" x14ac:dyDescent="0.3">
      <c r="B8" s="50" t="s">
        <v>25</v>
      </c>
      <c r="C8" s="44"/>
      <c r="D8" s="44"/>
      <c r="E8" s="44"/>
      <c r="F8" s="44"/>
      <c r="G8" s="54"/>
    </row>
    <row r="9" spans="2:7" ht="25.2" customHeight="1" x14ac:dyDescent="0.3">
      <c r="B9" s="51" t="s">
        <v>40</v>
      </c>
      <c r="C9" s="52"/>
      <c r="D9" s="52"/>
      <c r="E9" s="52"/>
      <c r="F9" s="52"/>
      <c r="G9" s="55"/>
    </row>
    <row r="10" spans="2:7" x14ac:dyDescent="0.3">
      <c r="C10" s="1"/>
      <c r="D10" s="1"/>
      <c r="E10" s="2"/>
      <c r="F10" s="2"/>
      <c r="G10" s="2"/>
    </row>
    <row r="11" spans="2:7" s="4" customFormat="1" ht="21" x14ac:dyDescent="0.4">
      <c r="B11" s="24" t="s">
        <v>23</v>
      </c>
      <c r="C11" s="25"/>
      <c r="D11" s="25"/>
      <c r="E11" s="25"/>
      <c r="F11" s="25"/>
      <c r="G11" s="41"/>
    </row>
    <row r="12" spans="2:7" s="4" customFormat="1" ht="21" x14ac:dyDescent="0.4">
      <c r="B12" s="26" t="s">
        <v>19</v>
      </c>
      <c r="C12" s="26"/>
      <c r="D12" s="9" t="s">
        <v>20</v>
      </c>
      <c r="E12" s="38" t="s">
        <v>21</v>
      </c>
      <c r="F12" s="39"/>
      <c r="G12" s="40"/>
    </row>
    <row r="13" spans="2:7" ht="21" customHeight="1" x14ac:dyDescent="0.3">
      <c r="B13" s="21" t="s">
        <v>1</v>
      </c>
      <c r="C13" s="21"/>
      <c r="D13" s="12">
        <v>1000</v>
      </c>
      <c r="E13" s="18"/>
      <c r="F13" s="20"/>
      <c r="G13" s="19"/>
    </row>
    <row r="14" spans="2:7" ht="21" customHeight="1" x14ac:dyDescent="0.3">
      <c r="B14" s="21" t="s">
        <v>11</v>
      </c>
      <c r="C14" s="21"/>
      <c r="D14" s="11">
        <v>1000</v>
      </c>
      <c r="E14" s="18"/>
      <c r="F14" s="20"/>
      <c r="G14" s="19"/>
    </row>
    <row r="15" spans="2:7" ht="21" customHeight="1" x14ac:dyDescent="0.3">
      <c r="B15" s="18" t="s">
        <v>12</v>
      </c>
      <c r="C15" s="19"/>
      <c r="D15" s="17">
        <v>1</v>
      </c>
      <c r="E15" s="18"/>
      <c r="F15" s="20"/>
      <c r="G15" s="19"/>
    </row>
    <row r="16" spans="2:7" x14ac:dyDescent="0.3">
      <c r="B16" s="37"/>
      <c r="C16" s="37"/>
      <c r="D16" s="37"/>
      <c r="E16" s="37"/>
      <c r="F16" s="37"/>
      <c r="G16" s="37"/>
    </row>
    <row r="17" spans="2:7" ht="21" x14ac:dyDescent="0.4">
      <c r="B17" s="24" t="s">
        <v>5</v>
      </c>
      <c r="C17" s="25"/>
      <c r="D17" s="5"/>
      <c r="E17" s="5"/>
      <c r="F17" s="5"/>
      <c r="G17" s="5"/>
    </row>
    <row r="18" spans="2:7" ht="26.4" customHeight="1" x14ac:dyDescent="0.3">
      <c r="B18" s="18" t="s">
        <v>10</v>
      </c>
      <c r="C18" s="19"/>
      <c r="D18" s="62">
        <f>IF(Variables!C7=1, Variables!C4/SQRT(2*D13*Variables!G4/(Variables!C3)), Variables!C4/SQRT(2*D14*Variables!G3/(Variables!C3*D15*Variables!G2)))</f>
        <v>0.22874241385892111</v>
      </c>
      <c r="E18" s="18" t="s">
        <v>24</v>
      </c>
      <c r="F18" s="20"/>
      <c r="G18" s="19"/>
    </row>
    <row r="19" spans="2:7" x14ac:dyDescent="0.3">
      <c r="B19" s="3"/>
      <c r="C19" s="3"/>
      <c r="D19" s="3"/>
      <c r="E19" s="3"/>
      <c r="F19" s="3"/>
      <c r="G19" s="3"/>
    </row>
  </sheetData>
  <sheetProtection algorithmName="SHA-512" hashValue="PHn2NWfZfwU3mq7yLTfTJ2iaJPizPoZN3ZSD6stRnk36LqFtH7nbGMyHRGWhLlhUZEt0oaylpPAOT49hXTcZzg==" saltValue="uyi9+1mF/ugjN4BU9AKQQg==" spinCount="100000" sheet="1" objects="1" scenarios="1"/>
  <mergeCells count="21">
    <mergeCell ref="E18:G18"/>
    <mergeCell ref="E15:G15"/>
    <mergeCell ref="E14:G14"/>
    <mergeCell ref="E13:G13"/>
    <mergeCell ref="B9:F9"/>
    <mergeCell ref="G6:G9"/>
    <mergeCell ref="B1:C1"/>
    <mergeCell ref="D1:G1"/>
    <mergeCell ref="B2:D2"/>
    <mergeCell ref="B17:C17"/>
    <mergeCell ref="E12:G12"/>
    <mergeCell ref="B16:G16"/>
    <mergeCell ref="B11:G11"/>
    <mergeCell ref="B12:C12"/>
    <mergeCell ref="B13:C13"/>
    <mergeCell ref="E2:G2"/>
    <mergeCell ref="B4:G4"/>
    <mergeCell ref="B7:F7"/>
    <mergeCell ref="B15:C15"/>
    <mergeCell ref="B18:C18"/>
    <mergeCell ref="B14:C14"/>
  </mergeCells>
  <hyperlinks>
    <hyperlink ref="G6:G8" r:id="rId1" display="Estimating effective shear rate for type SR Sensors" xr:uid="{6734AA6D-5FCD-4D17-8D0E-B5E98FC98D04}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5" name="Group Box 22">
              <controlPr defaultSize="0" autoFill="0" autoPict="0">
                <anchor moveWithCells="1">
                  <from>
                    <xdr:col>4</xdr:col>
                    <xdr:colOff>144780</xdr:colOff>
                    <xdr:row>13</xdr:row>
                    <xdr:rowOff>0</xdr:rowOff>
                  </from>
                  <to>
                    <xdr:col>6</xdr:col>
                    <xdr:colOff>678180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Option Button 23">
              <controlPr defaultSize="0" autoFill="0" autoLine="0" autoPict="0">
                <anchor moveWithCells="1">
                  <from>
                    <xdr:col>4</xdr:col>
                    <xdr:colOff>312420</xdr:colOff>
                    <xdr:row>13</xdr:row>
                    <xdr:rowOff>60960</xdr:rowOff>
                  </from>
                  <to>
                    <xdr:col>4</xdr:col>
                    <xdr:colOff>906780</xdr:colOff>
                    <xdr:row>13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Option Button 24">
              <controlPr defaultSize="0" autoFill="0" autoLine="0" autoPict="0">
                <anchor moveWithCells="1">
                  <from>
                    <xdr:col>5</xdr:col>
                    <xdr:colOff>388620</xdr:colOff>
                    <xdr:row>13</xdr:row>
                    <xdr:rowOff>45720</xdr:rowOff>
                  </from>
                  <to>
                    <xdr:col>5</xdr:col>
                    <xdr:colOff>1059180</xdr:colOff>
                    <xdr:row>13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Group Box 30">
              <controlPr defaultSize="0" autoFill="0" autoPict="0">
                <anchor moveWithCells="1">
                  <from>
                    <xdr:col>4</xdr:col>
                    <xdr:colOff>152400</xdr:colOff>
                    <xdr:row>14</xdr:row>
                    <xdr:rowOff>7620</xdr:rowOff>
                  </from>
                  <to>
                    <xdr:col>6</xdr:col>
                    <xdr:colOff>1104900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Option Button 31">
              <controlPr defaultSize="0" autoFill="0" autoLine="0" autoPict="0">
                <anchor moveWithCells="1">
                  <from>
                    <xdr:col>4</xdr:col>
                    <xdr:colOff>312420</xdr:colOff>
                    <xdr:row>14</xdr:row>
                    <xdr:rowOff>60960</xdr:rowOff>
                  </from>
                  <to>
                    <xdr:col>4</xdr:col>
                    <xdr:colOff>944880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Option Button 32">
              <controlPr defaultSize="0" autoFill="0" autoLine="0" autoPict="0">
                <anchor moveWithCells="1">
                  <from>
                    <xdr:col>5</xdr:col>
                    <xdr:colOff>396240</xdr:colOff>
                    <xdr:row>14</xdr:row>
                    <xdr:rowOff>53340</xdr:rowOff>
                  </from>
                  <to>
                    <xdr:col>5</xdr:col>
                    <xdr:colOff>929640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Option Button 33">
              <controlPr defaultSize="0" autoFill="0" autoLine="0" autoPict="0">
                <anchor moveWithCells="1">
                  <from>
                    <xdr:col>6</xdr:col>
                    <xdr:colOff>152400</xdr:colOff>
                    <xdr:row>14</xdr:row>
                    <xdr:rowOff>53340</xdr:rowOff>
                  </from>
                  <to>
                    <xdr:col>6</xdr:col>
                    <xdr:colOff>838200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Group Box 34">
              <controlPr defaultSize="0" autoFill="0" autoPict="0">
                <anchor moveWithCells="1">
                  <from>
                    <xdr:col>4</xdr:col>
                    <xdr:colOff>144780</xdr:colOff>
                    <xdr:row>12</xdr:row>
                    <xdr:rowOff>0</xdr:rowOff>
                  </from>
                  <to>
                    <xdr:col>6</xdr:col>
                    <xdr:colOff>1082040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Option Button 35">
              <controlPr defaultSize="0" autoFill="0" autoLine="0" autoPict="0">
                <anchor moveWithCells="1">
                  <from>
                    <xdr:col>4</xdr:col>
                    <xdr:colOff>304800</xdr:colOff>
                    <xdr:row>12</xdr:row>
                    <xdr:rowOff>60960</xdr:rowOff>
                  </from>
                  <to>
                    <xdr:col>5</xdr:col>
                    <xdr:colOff>251460</xdr:colOff>
                    <xdr:row>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Option Button 36">
              <controlPr defaultSize="0" autoFill="0" autoLine="0" autoPict="0">
                <anchor moveWithCells="1">
                  <from>
                    <xdr:col>5</xdr:col>
                    <xdr:colOff>403860</xdr:colOff>
                    <xdr:row>12</xdr:row>
                    <xdr:rowOff>60960</xdr:rowOff>
                  </from>
                  <to>
                    <xdr:col>6</xdr:col>
                    <xdr:colOff>7620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Option Button 38">
              <controlPr defaultSize="0" autoFill="0" autoLine="0" autoPict="0">
                <anchor moveWithCells="1">
                  <from>
                    <xdr:col>6</xdr:col>
                    <xdr:colOff>144780</xdr:colOff>
                    <xdr:row>12</xdr:row>
                    <xdr:rowOff>60960</xdr:rowOff>
                  </from>
                  <to>
                    <xdr:col>6</xdr:col>
                    <xdr:colOff>1043940</xdr:colOff>
                    <xdr:row>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Group Box 39">
              <controlPr defaultSize="0" autoFill="0" autoPict="0">
                <anchor moveWithCells="1">
                  <from>
                    <xdr:col>2</xdr:col>
                    <xdr:colOff>1264920</xdr:colOff>
                    <xdr:row>10</xdr:row>
                    <xdr:rowOff>0</xdr:rowOff>
                  </from>
                  <to>
                    <xdr:col>4</xdr:col>
                    <xdr:colOff>1005840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Option Button 40">
              <controlPr defaultSize="0" autoFill="0" autoLine="0" autoPict="0">
                <anchor moveWithCells="1">
                  <from>
                    <xdr:col>2</xdr:col>
                    <xdr:colOff>1447800</xdr:colOff>
                    <xdr:row>10</xdr:row>
                    <xdr:rowOff>22860</xdr:rowOff>
                  </from>
                  <to>
                    <xdr:col>3</xdr:col>
                    <xdr:colOff>1485900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Option Button 41">
              <controlPr defaultSize="0" autoFill="0" autoLine="0" autoPict="0">
                <anchor moveWithCells="1">
                  <from>
                    <xdr:col>3</xdr:col>
                    <xdr:colOff>1455420</xdr:colOff>
                    <xdr:row>10</xdr:row>
                    <xdr:rowOff>30480</xdr:rowOff>
                  </from>
                  <to>
                    <xdr:col>4</xdr:col>
                    <xdr:colOff>723900</xdr:colOff>
                    <xdr:row>10</xdr:row>
                    <xdr:rowOff>243840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4C35D993-9D75-4927-AADB-905FE67D4900}">
            <xm:f>IF(Variables!$C$7=1,TRUE,IF(Variables!$C$7=2,FALSE))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DF7F3CE7-BC3A-40F2-BC7B-03ABACEEA9F0}">
            <xm:f>IF(Variables!$C$7=2,TRUE,IF(Variables!$C$7=1,FALSE))</xm:f>
            <x14:dxf>
              <fill>
                <patternFill>
                  <bgColor theme="2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2" id="{2CD6241E-D47B-4B6D-81A7-F6B6D0281B68}">
            <xm:f>IF(Variables!$C$7=1,TRUE,IF(Variables!$C$7=2,FALSE))</xm:f>
            <x14:dxf>
              <fill>
                <patternFill>
                  <bgColor theme="2"/>
                </patternFill>
              </fill>
            </x14:dxf>
          </x14:cfRule>
          <x14:cfRule type="expression" priority="1" id="{24080991-C2B5-4B01-B6A9-BAB468062E60}">
            <xm:f>IF(Variables!$C$7=2,TRUE,IF(Variables!$C$7=1,FALSE))</xm:f>
            <x14:dxf>
              <fill>
                <patternFill>
                  <bgColor rgb="FFFFFF00"/>
                </patternFill>
              </fill>
            </x14:dxf>
          </x14:cfRule>
          <xm:sqref>D14:D15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EE62C-5C4B-426F-A4FE-6FA39A009AF6}">
  <sheetPr codeName="Sheet3"/>
  <dimension ref="B1:G10"/>
  <sheetViews>
    <sheetView workbookViewId="0">
      <selection activeCell="D8" sqref="D8"/>
    </sheetView>
  </sheetViews>
  <sheetFormatPr defaultRowHeight="14.4" x14ac:dyDescent="0.3"/>
  <cols>
    <col min="2" max="2" width="16.109375" bestFit="1" customWidth="1"/>
    <col min="3" max="3" width="12" bestFit="1" customWidth="1"/>
    <col min="4" max="4" width="20" customWidth="1"/>
    <col min="5" max="5" width="17" customWidth="1"/>
    <col min="6" max="6" width="27.33203125" bestFit="1" customWidth="1"/>
    <col min="7" max="7" width="6" bestFit="1" customWidth="1"/>
  </cols>
  <sheetData>
    <row r="1" spans="2:7" x14ac:dyDescent="0.3">
      <c r="B1" s="29" t="s">
        <v>2</v>
      </c>
      <c r="C1" s="30"/>
      <c r="D1" s="31"/>
      <c r="E1" s="15"/>
      <c r="F1" s="29" t="s">
        <v>33</v>
      </c>
      <c r="G1" s="31"/>
    </row>
    <row r="2" spans="2:7" x14ac:dyDescent="0.3">
      <c r="B2" s="13" t="s">
        <v>3</v>
      </c>
      <c r="C2" s="33">
        <v>7500</v>
      </c>
      <c r="D2" s="14" t="s">
        <v>4</v>
      </c>
      <c r="E2" s="16"/>
      <c r="F2" s="13" t="s">
        <v>27</v>
      </c>
      <c r="G2" s="34">
        <f>IF(C10=1, 1, IF(C10=3, 1, IF(C10=2, 1000, "Error")))</f>
        <v>1</v>
      </c>
    </row>
    <row r="3" spans="2:7" x14ac:dyDescent="0.3">
      <c r="B3" s="13" t="s">
        <v>6</v>
      </c>
      <c r="C3" s="33">
        <f>2*PI()*C2</f>
        <v>47123.889803846898</v>
      </c>
      <c r="D3" s="14" t="s">
        <v>8</v>
      </c>
      <c r="E3" s="16"/>
      <c r="F3" s="13" t="s">
        <v>28</v>
      </c>
      <c r="G3" s="34">
        <f>IF(C9=1,1,IF(C9=2,0.001,"Error"))</f>
        <v>1</v>
      </c>
    </row>
    <row r="4" spans="2:7" x14ac:dyDescent="0.3">
      <c r="B4" s="13" t="s">
        <v>7</v>
      </c>
      <c r="C4" s="33">
        <f>C3*10^-6</f>
        <v>4.7123889803846894E-2</v>
      </c>
      <c r="D4" s="14" t="s">
        <v>9</v>
      </c>
      <c r="E4" s="16"/>
      <c r="F4" s="13" t="s">
        <v>31</v>
      </c>
      <c r="G4" s="34">
        <f>IF(C8=1, 1, IF(C8=2, 0.0001, IF(C8=3, 0.000001, "Error")))</f>
        <v>1</v>
      </c>
    </row>
    <row r="6" spans="2:7" x14ac:dyDescent="0.3">
      <c r="B6" s="32" t="s">
        <v>34</v>
      </c>
      <c r="C6" s="32"/>
      <c r="D6" s="32"/>
    </row>
    <row r="7" spans="2:7" x14ac:dyDescent="0.3">
      <c r="B7" s="13" t="s">
        <v>30</v>
      </c>
      <c r="C7" s="34">
        <v>1</v>
      </c>
      <c r="D7" s="13" t="s">
        <v>29</v>
      </c>
    </row>
    <row r="8" spans="2:7" x14ac:dyDescent="0.3">
      <c r="B8" s="13" t="s">
        <v>14</v>
      </c>
      <c r="C8" s="34">
        <v>1</v>
      </c>
      <c r="D8" s="13" t="s">
        <v>32</v>
      </c>
    </row>
    <row r="9" spans="2:7" x14ac:dyDescent="0.3">
      <c r="B9" s="13" t="s">
        <v>13</v>
      </c>
      <c r="C9" s="34">
        <v>1</v>
      </c>
      <c r="D9" s="13" t="s">
        <v>36</v>
      </c>
    </row>
    <row r="10" spans="2:7" x14ac:dyDescent="0.3">
      <c r="B10" s="13" t="s">
        <v>15</v>
      </c>
      <c r="C10" s="34">
        <v>1</v>
      </c>
      <c r="D10" s="13" t="s">
        <v>35</v>
      </c>
    </row>
  </sheetData>
  <sheetProtection algorithmName="SHA-512" hashValue="G/M1zHNr2akk7ND55tPakrBMSM07dLaiycJZ5R0eIZIwnmIVfo0aMGPR/I0+WG4p5YUhrMPpRVlmG3PQgi4uYw==" saltValue="UhMlFO3xsx/0pQZibtbpRg==" spinCount="100000" sheet="1" objects="1" scenarios="1"/>
  <mergeCells count="3">
    <mergeCell ref="B1:D1"/>
    <mergeCell ref="F1:G1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2024-03-14T11:21:55Z</dcterms:created>
  <dcterms:modified xsi:type="dcterms:W3CDTF">2024-04-17T17:27:31Z</dcterms:modified>
</cp:coreProperties>
</file>